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52511"/>
</workbook>
</file>

<file path=xl/calcChain.xml><?xml version="1.0" encoding="utf-8"?>
<calcChain xmlns="http://schemas.openxmlformats.org/spreadsheetml/2006/main">
  <c r="L17" i="1" l="1"/>
  <c r="L28" i="1" l="1"/>
  <c r="K37" i="1" l="1"/>
  <c r="J37" i="1"/>
  <c r="L36" i="1"/>
  <c r="K29" i="1" l="1"/>
  <c r="J29" i="1"/>
  <c r="J18" i="1"/>
  <c r="J34" i="1" s="1"/>
  <c r="J38" i="1" s="1"/>
  <c r="K31" i="1"/>
  <c r="J31" i="1"/>
  <c r="L30" i="1"/>
  <c r="K26" i="1"/>
  <c r="J26" i="1"/>
  <c r="L25" i="1"/>
  <c r="L31" i="1" l="1"/>
  <c r="L26" i="1"/>
  <c r="K20" i="1"/>
  <c r="J24" i="1"/>
  <c r="K22" i="1" l="1"/>
  <c r="J22" i="1"/>
  <c r="K24" i="1"/>
  <c r="J20" i="1"/>
  <c r="L22" i="1" l="1"/>
  <c r="L24" i="1"/>
  <c r="L20" i="1"/>
  <c r="L21" i="1" l="1"/>
  <c r="L23" i="1"/>
  <c r="L35" i="1" l="1"/>
  <c r="L37" i="1" s="1"/>
  <c r="L27" i="1"/>
  <c r="L29" i="1" s="1"/>
  <c r="K33" i="1"/>
  <c r="J33" i="1"/>
  <c r="L32" i="1"/>
  <c r="L33" i="1" s="1"/>
  <c r="L19" i="1"/>
  <c r="K18" i="1"/>
  <c r="K34" i="1" s="1"/>
  <c r="K38" i="1" s="1"/>
  <c r="L16" i="1"/>
  <c r="L18" i="1" l="1"/>
  <c r="L34" i="1" s="1"/>
  <c r="L38" i="1" s="1"/>
</calcChain>
</file>

<file path=xl/sharedStrings.xml><?xml version="1.0" encoding="utf-8"?>
<sst xmlns="http://schemas.openxmlformats.org/spreadsheetml/2006/main" count="76" uniqueCount="43">
  <si>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</si>
  <si>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</si>
  <si>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</si>
  <si>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</si>
  <si>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</si>
  <si>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</si>
  <si>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</si>
  <si>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</si>
  <si>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</si>
  <si>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</si>
  <si>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</si>
  <si>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</si>
  <si>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</si>
  <si>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</si>
  <si>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</si>
  <si>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</si>
  <si>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</si>
  <si>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</si>
  <si>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</si>
  <si>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</si>
  <si>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</si>
  <si>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</si>
  <si>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</si>
  <si>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</si>
  <si>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</si>
  <si>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</si>
  <si>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</si>
  <si>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</si>
  <si>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</si>
  <si>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</si>
  <si>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</si>
  <si>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</si>
  <si>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</si>
  <si>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</si>
  <si>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</si>
  <si>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</si>
  <si>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</si>
  <si>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</si>
  <si>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Всего ВР 247</t>
  </si>
  <si>
    <t>Всего ВР 851,852</t>
  </si>
  <si>
    <t>А.А. Дмитрачкова</t>
  </si>
  <si>
    <t>Заместитель начальника отдела ОФПРиК-главный бухгалтер</t>
  </si>
  <si>
    <t>на  01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</si>
</sst>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</cellStyleXfs>
  <cellXfs count="48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7" fillId="0" borderId="2" xfId="14" quotePrefix="1" applyNumberFormat="1" applyFont="1" applyBorder="1" applyAlignment="1">
      <alignment horizontal="center" vertical="center" wrapText="1"/>
    </xf>
    <xf numFmtId="0" fontId="5" fillId="0" borderId="2" xfId="14" quotePrefix="1" applyFont="1" applyBorder="1" applyAlignment="1">
      <alignment horizontal="center" vertical="center" wrapText="1"/>
    </xf>
    <xf numFmtId="0" fontId="12" fillId="0" borderId="2" xfId="14" quotePrefix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1" fontId="5" fillId="0" borderId="2" xfId="14" applyNumberFormat="1" applyFont="1" applyBorder="1" applyAlignment="1">
      <alignment horizontal="center" wrapText="1"/>
    </xf>
    <xf numFmtId="0" fontId="5" fillId="0" borderId="2" xfId="14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14" applyFont="1" applyAlignment="1">
      <alignment wrapText="1"/>
    </xf>
    <xf numFmtId="0" fontId="16" fillId="0" borderId="0" xfId="0" applyFont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14" applyFont="1" applyBorder="1" applyAlignment="1">
      <alignment horizontal="left" vertical="center"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13" fillId="0" borderId="4" xfId="14" applyFont="1" applyBorder="1" applyAlignment="1">
      <alignment horizontal="right" vertical="center" wrapText="1"/>
    </xf>
    <xf numFmtId="0" fontId="13" fillId="0" borderId="5" xfId="14" applyFont="1" applyBorder="1" applyAlignment="1">
      <alignment horizontal="right" vertical="center" wrapText="1"/>
    </xf>
    <xf numFmtId="0" fontId="13" fillId="0" borderId="6" xfId="14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8" fillId="0" borderId="2" xfId="14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7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K25" sqref="K25"/>
    </sheetView>
  </sheetViews>
  <sheetFormatPr defaultRowHeight="15" x14ac:dyDescent="0.25"/>
  <cols>
    <col min="1" max="1" width="13.85546875" style="25" customWidth="1"/>
    <col min="2" max="2" width="7" style="25" customWidth="1"/>
    <col min="3" max="3" width="6.42578125" style="25" customWidth="1"/>
    <col min="4" max="4" width="13.28515625" style="25" customWidth="1"/>
    <col min="5" max="5" width="8.28515625" style="25" customWidth="1"/>
    <col min="6" max="6" width="11.28515625" style="25" customWidth="1"/>
    <col min="7" max="7" width="14.42578125" style="25" customWidth="1"/>
    <col min="8" max="8" width="9.28515625" style="25" customWidth="1"/>
    <col min="9" max="9" width="9.140625" style="25" customWidth="1"/>
    <col min="10" max="10" width="15.28515625" style="25" customWidth="1"/>
    <col min="11" max="11" width="12.42578125" style="25" customWidth="1"/>
    <col min="12" max="12" width="11.85546875" style="25" customWidth="1"/>
    <col min="13" max="13" width="47.28515625" style="25" customWidth="1"/>
    <col min="14" max="16384" width="9.140625" style="25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0</v>
      </c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26"/>
    </row>
    <row r="3" spans="1:14" s="27" customFormat="1" ht="22.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 t="s">
        <v>2</v>
      </c>
      <c r="N3" s="10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33</v>
      </c>
      <c r="N4" s="26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8.75" x14ac:dyDescent="0.3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x14ac:dyDescent="0.25">
      <c r="A7" s="9"/>
      <c r="B7" s="9"/>
      <c r="C7" s="9"/>
      <c r="D7" s="9"/>
      <c r="E7" s="9"/>
      <c r="F7" s="9"/>
      <c r="G7" s="9"/>
      <c r="H7" s="9"/>
      <c r="L7" s="9"/>
      <c r="M7" s="9"/>
    </row>
    <row r="8" spans="1:14" ht="18.75" x14ac:dyDescent="0.3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15.75" x14ac:dyDescent="0.25">
      <c r="A10" s="41" t="s">
        <v>4</v>
      </c>
      <c r="B10" s="41"/>
      <c r="C10" s="41"/>
      <c r="D10" s="41"/>
      <c r="E10" s="31" t="s">
        <v>36</v>
      </c>
      <c r="F10" s="31"/>
      <c r="G10" s="31"/>
      <c r="H10" s="31"/>
      <c r="I10" s="31"/>
      <c r="J10" s="31"/>
      <c r="K10" s="31"/>
      <c r="L10" s="31"/>
      <c r="M10" s="24"/>
    </row>
    <row r="11" spans="1:1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x14ac:dyDescent="0.25">
      <c r="A12" s="41" t="s">
        <v>5</v>
      </c>
      <c r="B12" s="41"/>
      <c r="C12" s="41"/>
      <c r="D12" s="41"/>
      <c r="E12" s="9"/>
      <c r="F12" s="9"/>
      <c r="G12" s="9"/>
      <c r="H12" s="9"/>
      <c r="I12" s="9"/>
      <c r="J12" s="9"/>
      <c r="K12" s="9"/>
      <c r="L12" s="9"/>
      <c r="M12" s="9"/>
    </row>
    <row r="13" spans="1:14" ht="1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72.75" customHeight="1" x14ac:dyDescent="0.25">
      <c r="A14" s="34" t="s">
        <v>6</v>
      </c>
      <c r="B14" s="34"/>
      <c r="C14" s="34"/>
      <c r="D14" s="34"/>
      <c r="E14" s="23" t="s">
        <v>7</v>
      </c>
      <c r="F14" s="23" t="s">
        <v>8</v>
      </c>
      <c r="G14" s="23" t="s">
        <v>9</v>
      </c>
      <c r="H14" s="23" t="s">
        <v>10</v>
      </c>
      <c r="I14" s="23" t="s">
        <v>11</v>
      </c>
      <c r="J14" s="19" t="s">
        <v>12</v>
      </c>
      <c r="K14" s="19" t="s">
        <v>13</v>
      </c>
      <c r="L14" s="20" t="s">
        <v>14</v>
      </c>
      <c r="M14" s="19" t="s">
        <v>15</v>
      </c>
    </row>
    <row r="15" spans="1:14" x14ac:dyDescent="0.25">
      <c r="A15" s="33">
        <v>1</v>
      </c>
      <c r="B15" s="33"/>
      <c r="C15" s="33"/>
      <c r="D15" s="33"/>
      <c r="E15" s="11">
        <v>2</v>
      </c>
      <c r="F15" s="22">
        <v>3</v>
      </c>
      <c r="G15" s="22">
        <v>4</v>
      </c>
      <c r="H15" s="22">
        <v>5</v>
      </c>
      <c r="I15" s="11">
        <v>6</v>
      </c>
      <c r="J15" s="12">
        <v>7</v>
      </c>
      <c r="K15" s="12">
        <v>8</v>
      </c>
      <c r="L15" s="12">
        <v>9</v>
      </c>
      <c r="M15" s="12">
        <v>10</v>
      </c>
    </row>
    <row r="16" spans="1:14" ht="22.5" customHeight="1" x14ac:dyDescent="0.25">
      <c r="A16" s="32" t="s">
        <v>16</v>
      </c>
      <c r="B16" s="32"/>
      <c r="C16" s="32"/>
      <c r="D16" s="32"/>
      <c r="E16" s="1" t="s">
        <v>17</v>
      </c>
      <c r="F16" s="1" t="s">
        <v>18</v>
      </c>
      <c r="G16" s="7">
        <v>2340390012</v>
      </c>
      <c r="H16" s="7">
        <v>121</v>
      </c>
      <c r="I16" s="13"/>
      <c r="J16" s="14">
        <v>29392.07</v>
      </c>
      <c r="K16" s="14">
        <v>29392.07</v>
      </c>
      <c r="L16" s="14">
        <f>J16-K16</f>
        <v>0</v>
      </c>
      <c r="M16" s="2"/>
    </row>
    <row r="17" spans="1:13" ht="22.5" customHeight="1" x14ac:dyDescent="0.25">
      <c r="A17" s="35" t="s">
        <v>19</v>
      </c>
      <c r="B17" s="36"/>
      <c r="C17" s="36"/>
      <c r="D17" s="37"/>
      <c r="E17" s="1" t="s">
        <v>17</v>
      </c>
      <c r="F17" s="1" t="s">
        <v>18</v>
      </c>
      <c r="G17" s="7">
        <v>2340390012</v>
      </c>
      <c r="H17" s="7">
        <v>129</v>
      </c>
      <c r="I17" s="13"/>
      <c r="J17" s="14">
        <v>8790.5</v>
      </c>
      <c r="K17" s="14">
        <v>8699.4940000000006</v>
      </c>
      <c r="L17" s="14">
        <f>J17-K17</f>
        <v>91.005999999999403</v>
      </c>
      <c r="M17" s="4"/>
    </row>
    <row r="18" spans="1:13" x14ac:dyDescent="0.25">
      <c r="A18" s="38" t="s">
        <v>34</v>
      </c>
      <c r="B18" s="39"/>
      <c r="C18" s="39"/>
      <c r="D18" s="40"/>
      <c r="E18" s="1"/>
      <c r="F18" s="1"/>
      <c r="G18" s="7"/>
      <c r="H18" s="7"/>
      <c r="I18" s="13"/>
      <c r="J18" s="15">
        <f>SUM(J16:J17)</f>
        <v>38182.57</v>
      </c>
      <c r="K18" s="15">
        <f>K16+K17</f>
        <v>38091.563999999998</v>
      </c>
      <c r="L18" s="15">
        <f>L16+L17</f>
        <v>91.005999999999403</v>
      </c>
      <c r="M18" s="2"/>
    </row>
    <row r="19" spans="1:13" ht="22.5" customHeight="1" x14ac:dyDescent="0.25">
      <c r="A19" s="32" t="s">
        <v>20</v>
      </c>
      <c r="B19" s="32"/>
      <c r="C19" s="32"/>
      <c r="D19" s="32"/>
      <c r="E19" s="1" t="s">
        <v>17</v>
      </c>
      <c r="F19" s="1" t="s">
        <v>18</v>
      </c>
      <c r="G19" s="7">
        <v>2340390019</v>
      </c>
      <c r="H19" s="7">
        <v>122</v>
      </c>
      <c r="I19" s="13"/>
      <c r="J19" s="14">
        <v>567.19600000000003</v>
      </c>
      <c r="K19" s="14">
        <v>567.19600000000003</v>
      </c>
      <c r="L19" s="14">
        <f t="shared" ref="L19:L35" si="0">J19-K19</f>
        <v>0</v>
      </c>
      <c r="M19" s="4"/>
    </row>
    <row r="20" spans="1:13" x14ac:dyDescent="0.25">
      <c r="A20" s="38" t="s">
        <v>22</v>
      </c>
      <c r="B20" s="39"/>
      <c r="C20" s="39"/>
      <c r="D20" s="40"/>
      <c r="E20" s="1"/>
      <c r="F20" s="1"/>
      <c r="G20" s="7"/>
      <c r="H20" s="7"/>
      <c r="I20" s="13"/>
      <c r="J20" s="16">
        <f>J19</f>
        <v>567.19600000000003</v>
      </c>
      <c r="K20" s="15">
        <f>K19</f>
        <v>567.19600000000003</v>
      </c>
      <c r="L20" s="15">
        <f t="shared" si="0"/>
        <v>0</v>
      </c>
      <c r="M20" s="2"/>
    </row>
    <row r="21" spans="1:13" ht="24.95" customHeight="1" x14ac:dyDescent="0.25">
      <c r="A21" s="35" t="s">
        <v>25</v>
      </c>
      <c r="B21" s="36"/>
      <c r="C21" s="36"/>
      <c r="D21" s="37"/>
      <c r="E21" s="1" t="s">
        <v>17</v>
      </c>
      <c r="F21" s="1" t="s">
        <v>18</v>
      </c>
      <c r="G21" s="7">
        <v>2340390019</v>
      </c>
      <c r="H21" s="7">
        <v>244</v>
      </c>
      <c r="I21" s="13"/>
      <c r="J21" s="14">
        <v>985.7</v>
      </c>
      <c r="K21" s="14">
        <v>985.50199999999995</v>
      </c>
      <c r="L21" s="14">
        <f t="shared" ref="L21" si="1">J21-K21</f>
        <v>0.19800000000009277</v>
      </c>
      <c r="M21" s="2"/>
    </row>
    <row r="22" spans="1:13" x14ac:dyDescent="0.25">
      <c r="A22" s="38" t="s">
        <v>26</v>
      </c>
      <c r="B22" s="39"/>
      <c r="C22" s="39"/>
      <c r="D22" s="40"/>
      <c r="E22" s="1"/>
      <c r="F22" s="1"/>
      <c r="G22" s="7"/>
      <c r="H22" s="7"/>
      <c r="I22" s="13"/>
      <c r="J22" s="15">
        <f>J21</f>
        <v>985.7</v>
      </c>
      <c r="K22" s="15">
        <f>K21</f>
        <v>985.50199999999995</v>
      </c>
      <c r="L22" s="15">
        <f>J22-K22</f>
        <v>0.19800000000009277</v>
      </c>
      <c r="M22" s="2"/>
    </row>
    <row r="23" spans="1:13" ht="24.95" customHeight="1" x14ac:dyDescent="0.25">
      <c r="A23" s="32" t="s">
        <v>23</v>
      </c>
      <c r="B23" s="32"/>
      <c r="C23" s="32"/>
      <c r="D23" s="32"/>
      <c r="E23" s="1" t="s">
        <v>17</v>
      </c>
      <c r="F23" s="1" t="s">
        <v>18</v>
      </c>
      <c r="G23" s="7">
        <v>2340390020</v>
      </c>
      <c r="H23" s="7">
        <v>242</v>
      </c>
      <c r="I23" s="13"/>
      <c r="J23" s="14">
        <v>759.2</v>
      </c>
      <c r="K23" s="14">
        <v>759.1</v>
      </c>
      <c r="L23" s="14">
        <f t="shared" ref="L23" si="2">J23-K23</f>
        <v>0.10000000000002274</v>
      </c>
      <c r="M23" s="2"/>
    </row>
    <row r="24" spans="1:13" x14ac:dyDescent="0.25">
      <c r="A24" s="38" t="s">
        <v>24</v>
      </c>
      <c r="B24" s="39"/>
      <c r="C24" s="39"/>
      <c r="D24" s="40"/>
      <c r="E24" s="1"/>
      <c r="F24" s="1"/>
      <c r="G24" s="7"/>
      <c r="H24" s="7"/>
      <c r="I24" s="13"/>
      <c r="J24" s="15">
        <f>J23</f>
        <v>759.2</v>
      </c>
      <c r="K24" s="15">
        <f>K23</f>
        <v>759.1</v>
      </c>
      <c r="L24" s="15">
        <f t="shared" ref="L24:L26" si="3">J24-K24</f>
        <v>0.10000000000002274</v>
      </c>
      <c r="M24" s="2"/>
    </row>
    <row r="25" spans="1:13" ht="24.95" customHeight="1" x14ac:dyDescent="0.25">
      <c r="A25" s="35" t="s">
        <v>25</v>
      </c>
      <c r="B25" s="36"/>
      <c r="C25" s="36"/>
      <c r="D25" s="37"/>
      <c r="E25" s="1" t="s">
        <v>17</v>
      </c>
      <c r="F25" s="1" t="s">
        <v>18</v>
      </c>
      <c r="G25" s="7">
        <v>2340390020</v>
      </c>
      <c r="H25" s="7">
        <v>244</v>
      </c>
      <c r="I25" s="13"/>
      <c r="J25" s="14">
        <v>1687.8</v>
      </c>
      <c r="K25" s="14">
        <v>1687.8</v>
      </c>
      <c r="L25" s="14">
        <f t="shared" si="3"/>
        <v>0</v>
      </c>
      <c r="M25" s="2"/>
    </row>
    <row r="26" spans="1:13" x14ac:dyDescent="0.25">
      <c r="A26" s="38" t="s">
        <v>26</v>
      </c>
      <c r="B26" s="39"/>
      <c r="C26" s="39"/>
      <c r="D26" s="40"/>
      <c r="E26" s="1"/>
      <c r="F26" s="1"/>
      <c r="G26" s="7"/>
      <c r="H26" s="7"/>
      <c r="I26" s="13"/>
      <c r="J26" s="15">
        <f>J25</f>
        <v>1687.8</v>
      </c>
      <c r="K26" s="15">
        <f>K25</f>
        <v>1687.8</v>
      </c>
      <c r="L26" s="15">
        <f t="shared" si="3"/>
        <v>0</v>
      </c>
      <c r="M26" s="2"/>
    </row>
    <row r="27" spans="1:13" ht="24.95" customHeight="1" x14ac:dyDescent="0.25">
      <c r="A27" s="35" t="s">
        <v>27</v>
      </c>
      <c r="B27" s="36"/>
      <c r="C27" s="36"/>
      <c r="D27" s="37"/>
      <c r="E27" s="1" t="s">
        <v>17</v>
      </c>
      <c r="F27" s="1" t="s">
        <v>18</v>
      </c>
      <c r="G27" s="7">
        <v>2340390020</v>
      </c>
      <c r="H27" s="7">
        <v>851</v>
      </c>
      <c r="I27" s="13"/>
      <c r="J27" s="14">
        <v>20.981999999999999</v>
      </c>
      <c r="K27" s="14">
        <v>20.981999999999999</v>
      </c>
      <c r="L27" s="14">
        <f>J27-K27</f>
        <v>0</v>
      </c>
      <c r="M27" s="2"/>
    </row>
    <row r="28" spans="1:13" ht="22.5" customHeight="1" x14ac:dyDescent="0.25">
      <c r="A28" s="35" t="s">
        <v>28</v>
      </c>
      <c r="B28" s="36"/>
      <c r="C28" s="36"/>
      <c r="D28" s="37"/>
      <c r="E28" s="1" t="s">
        <v>17</v>
      </c>
      <c r="F28" s="1" t="s">
        <v>18</v>
      </c>
      <c r="G28" s="7">
        <v>2340390020</v>
      </c>
      <c r="H28" s="7">
        <v>852</v>
      </c>
      <c r="I28" s="13"/>
      <c r="J28" s="14">
        <v>7.08</v>
      </c>
      <c r="K28" s="14">
        <v>7.08</v>
      </c>
      <c r="L28" s="14">
        <f>J28-K28</f>
        <v>0</v>
      </c>
      <c r="M28" s="2"/>
    </row>
    <row r="29" spans="1:13" x14ac:dyDescent="0.25">
      <c r="A29" s="38" t="s">
        <v>39</v>
      </c>
      <c r="B29" s="39"/>
      <c r="C29" s="39"/>
      <c r="D29" s="40"/>
      <c r="E29" s="1"/>
      <c r="F29" s="1"/>
      <c r="G29" s="7"/>
      <c r="H29" s="7"/>
      <c r="I29" s="13"/>
      <c r="J29" s="15">
        <f>SUM(J27:J28)</f>
        <v>28.061999999999998</v>
      </c>
      <c r="K29" s="15">
        <f t="shared" ref="K29:L29" si="4">SUM(K27:K28)</f>
        <v>28.061999999999998</v>
      </c>
      <c r="L29" s="15">
        <f t="shared" si="4"/>
        <v>0</v>
      </c>
      <c r="M29" s="2"/>
    </row>
    <row r="30" spans="1:13" ht="24.95" customHeight="1" x14ac:dyDescent="0.25">
      <c r="A30" s="35" t="s">
        <v>25</v>
      </c>
      <c r="B30" s="36"/>
      <c r="C30" s="36"/>
      <c r="D30" s="37"/>
      <c r="E30" s="1" t="s">
        <v>17</v>
      </c>
      <c r="F30" s="1" t="s">
        <v>18</v>
      </c>
      <c r="G30" s="7">
        <v>2340390071</v>
      </c>
      <c r="H30" s="7">
        <v>244</v>
      </c>
      <c r="I30" s="13"/>
      <c r="J30" s="14">
        <v>9.6999999999999993</v>
      </c>
      <c r="K30" s="14">
        <v>9.6140000000000008</v>
      </c>
      <c r="L30" s="14">
        <f t="shared" ref="L30" si="5">J30-K30</f>
        <v>8.5999999999998522E-2</v>
      </c>
      <c r="M30" s="2"/>
    </row>
    <row r="31" spans="1:13" x14ac:dyDescent="0.25">
      <c r="A31" s="38" t="s">
        <v>26</v>
      </c>
      <c r="B31" s="39"/>
      <c r="C31" s="39"/>
      <c r="D31" s="40"/>
      <c r="E31" s="1"/>
      <c r="F31" s="1"/>
      <c r="G31" s="7"/>
      <c r="H31" s="7"/>
      <c r="I31" s="13"/>
      <c r="J31" s="15">
        <f>J30</f>
        <v>9.6999999999999993</v>
      </c>
      <c r="K31" s="15">
        <f>K30</f>
        <v>9.6140000000000008</v>
      </c>
      <c r="L31" s="15">
        <f t="shared" ref="L31" si="6">J31-K31</f>
        <v>8.5999999999998522E-2</v>
      </c>
      <c r="M31" s="2"/>
    </row>
    <row r="32" spans="1:13" ht="22.5" customHeight="1" x14ac:dyDescent="0.25">
      <c r="A32" s="35" t="s">
        <v>37</v>
      </c>
      <c r="B32" s="36"/>
      <c r="C32" s="36"/>
      <c r="D32" s="37"/>
      <c r="E32" s="1" t="s">
        <v>17</v>
      </c>
      <c r="F32" s="1" t="s">
        <v>18</v>
      </c>
      <c r="G32" s="7">
        <v>2340390071</v>
      </c>
      <c r="H32" s="7">
        <v>247</v>
      </c>
      <c r="I32" s="13"/>
      <c r="J32" s="14">
        <v>280</v>
      </c>
      <c r="K32" s="14">
        <v>273.72500000000002</v>
      </c>
      <c r="L32" s="14">
        <f>J32-K32</f>
        <v>6.2749999999999773</v>
      </c>
      <c r="M32" s="2"/>
    </row>
    <row r="33" spans="1:13" x14ac:dyDescent="0.25">
      <c r="A33" s="38" t="s">
        <v>38</v>
      </c>
      <c r="B33" s="39"/>
      <c r="C33" s="39"/>
      <c r="D33" s="40"/>
      <c r="E33" s="1"/>
      <c r="F33" s="1"/>
      <c r="G33" s="7"/>
      <c r="H33" s="7"/>
      <c r="I33" s="13"/>
      <c r="J33" s="15">
        <f>J32</f>
        <v>280</v>
      </c>
      <c r="K33" s="15">
        <f>K32</f>
        <v>273.72500000000002</v>
      </c>
      <c r="L33" s="15">
        <f>L32</f>
        <v>6.2749999999999773</v>
      </c>
      <c r="M33" s="2"/>
    </row>
    <row r="34" spans="1:13" x14ac:dyDescent="0.25">
      <c r="A34" s="44" t="s">
        <v>29</v>
      </c>
      <c r="B34" s="44"/>
      <c r="C34" s="44"/>
      <c r="D34" s="44"/>
      <c r="E34" s="3" t="s">
        <v>17</v>
      </c>
      <c r="F34" s="3" t="s">
        <v>18</v>
      </c>
      <c r="G34" s="8" t="s">
        <v>31</v>
      </c>
      <c r="H34" s="8">
        <v>0</v>
      </c>
      <c r="I34" s="17"/>
      <c r="J34" s="15">
        <f>SUM(J18,J20,J22,J24,J26,J29,J31,J33)</f>
        <v>42500.227999999996</v>
      </c>
      <c r="K34" s="15">
        <f t="shared" ref="K34:L34" si="7">SUM(K18,K20,K22,K24,K26,K29,K31,K33)</f>
        <v>42402.563000000002</v>
      </c>
      <c r="L34" s="15">
        <f t="shared" si="7"/>
        <v>97.664999999999495</v>
      </c>
      <c r="M34" s="2"/>
    </row>
    <row r="35" spans="1:13" x14ac:dyDescent="0.25">
      <c r="A35" s="32" t="s">
        <v>21</v>
      </c>
      <c r="B35" s="32"/>
      <c r="C35" s="32"/>
      <c r="D35" s="32"/>
      <c r="E35" s="5" t="s">
        <v>32</v>
      </c>
      <c r="F35" s="5" t="s">
        <v>35</v>
      </c>
      <c r="G35" s="7">
        <v>2340390020</v>
      </c>
      <c r="H35" s="7">
        <v>244</v>
      </c>
      <c r="I35" s="13"/>
      <c r="J35" s="14">
        <v>77.5</v>
      </c>
      <c r="K35" s="14">
        <v>77.5</v>
      </c>
      <c r="L35" s="14">
        <f t="shared" si="0"/>
        <v>0</v>
      </c>
      <c r="M35" s="28"/>
    </row>
    <row r="36" spans="1:13" x14ac:dyDescent="0.25">
      <c r="A36" s="32" t="s">
        <v>21</v>
      </c>
      <c r="B36" s="32"/>
      <c r="C36" s="32"/>
      <c r="D36" s="32"/>
      <c r="E36" s="5" t="s">
        <v>32</v>
      </c>
      <c r="F36" s="5" t="s">
        <v>35</v>
      </c>
      <c r="G36" s="7">
        <v>2340392040</v>
      </c>
      <c r="H36" s="7">
        <v>244</v>
      </c>
      <c r="I36" s="13"/>
      <c r="J36" s="14">
        <v>116.33</v>
      </c>
      <c r="K36" s="14">
        <v>116.33</v>
      </c>
      <c r="L36" s="14">
        <f t="shared" ref="L36" si="8">J36-K36</f>
        <v>0</v>
      </c>
      <c r="M36" s="28"/>
    </row>
    <row r="37" spans="1:13" x14ac:dyDescent="0.25">
      <c r="A37" s="45" t="s">
        <v>29</v>
      </c>
      <c r="B37" s="46"/>
      <c r="C37" s="46"/>
      <c r="D37" s="47"/>
      <c r="E37" s="6" t="s">
        <v>32</v>
      </c>
      <c r="F37" s="6" t="s">
        <v>35</v>
      </c>
      <c r="G37" s="7"/>
      <c r="H37" s="8">
        <v>244</v>
      </c>
      <c r="I37" s="17"/>
      <c r="J37" s="15">
        <f>SUM(J35:J36)</f>
        <v>193.82999999999998</v>
      </c>
      <c r="K37" s="15">
        <f>SUM(K35:K36)</f>
        <v>193.82999999999998</v>
      </c>
      <c r="L37" s="15">
        <f>SUM(L35:L36)</f>
        <v>0</v>
      </c>
      <c r="M37" s="2"/>
    </row>
    <row r="38" spans="1:13" ht="15.75" x14ac:dyDescent="0.25">
      <c r="A38" s="42" t="s">
        <v>30</v>
      </c>
      <c r="B38" s="42"/>
      <c r="C38" s="42"/>
      <c r="D38" s="42"/>
      <c r="E38" s="3" t="s">
        <v>17</v>
      </c>
      <c r="F38" s="3" t="s">
        <v>18</v>
      </c>
      <c r="G38" s="8" t="s">
        <v>31</v>
      </c>
      <c r="H38" s="8">
        <v>0</v>
      </c>
      <c r="I38" s="17">
        <v>900</v>
      </c>
      <c r="J38" s="15">
        <f>SUM(J34,J37)</f>
        <v>42694.057999999997</v>
      </c>
      <c r="K38" s="15">
        <f t="shared" ref="K38:L38" si="9">SUM(K34,K37)</f>
        <v>42596.393000000004</v>
      </c>
      <c r="L38" s="15">
        <f t="shared" si="9"/>
        <v>97.664999999999495</v>
      </c>
      <c r="M38" s="2"/>
    </row>
    <row r="39" spans="1:13" x14ac:dyDescent="0.25">
      <c r="A39" s="18"/>
      <c r="B39" s="9"/>
      <c r="C39" s="9"/>
      <c r="D39" s="9"/>
      <c r="E39" s="9"/>
      <c r="F39" s="9"/>
      <c r="G39" s="9"/>
      <c r="H39" s="9"/>
      <c r="I39" s="9"/>
      <c r="J39" s="18"/>
      <c r="K39" s="18"/>
      <c r="L39" s="18"/>
      <c r="M39" s="9"/>
    </row>
    <row r="40" spans="1:13" x14ac:dyDescent="0.25">
      <c r="A40" s="29" t="s">
        <v>41</v>
      </c>
      <c r="B40" s="29"/>
      <c r="C40" s="29"/>
      <c r="D40" s="29"/>
      <c r="E40" s="29"/>
      <c r="F40" s="29"/>
      <c r="G40" s="30"/>
      <c r="H40" s="30"/>
      <c r="I40" s="30"/>
      <c r="J40" s="29" t="s">
        <v>40</v>
      </c>
      <c r="K40" s="29"/>
    </row>
  </sheetData>
  <mergeCells count="33">
    <mergeCell ref="A27:D27"/>
    <mergeCell ref="A28:D28"/>
    <mergeCell ref="A34:D34"/>
    <mergeCell ref="A35:D35"/>
    <mergeCell ref="A37:D37"/>
    <mergeCell ref="A30:D30"/>
    <mergeCell ref="A31:D31"/>
    <mergeCell ref="A29:D29"/>
    <mergeCell ref="A36:D36"/>
    <mergeCell ref="A33:D33"/>
    <mergeCell ref="A6:M6"/>
    <mergeCell ref="A8:M8"/>
    <mergeCell ref="A10:D10"/>
    <mergeCell ref="A20:D20"/>
    <mergeCell ref="A23:D23"/>
    <mergeCell ref="A21:D21"/>
    <mergeCell ref="A22:D22"/>
    <mergeCell ref="A40:F40"/>
    <mergeCell ref="G40:I40"/>
    <mergeCell ref="J40:K40"/>
    <mergeCell ref="E10:L10"/>
    <mergeCell ref="A19:D19"/>
    <mergeCell ref="A15:D15"/>
    <mergeCell ref="A16:D16"/>
    <mergeCell ref="A14:D14"/>
    <mergeCell ref="A17:D17"/>
    <mergeCell ref="A18:D18"/>
    <mergeCell ref="A12:D12"/>
    <mergeCell ref="A24:D24"/>
    <mergeCell ref="A32:D32"/>
    <mergeCell ref="A25:D25"/>
    <mergeCell ref="A26:D26"/>
    <mergeCell ref="A38:D38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Юрий М. Кузнецов</cp:lastModifiedBy>
  <cp:lastPrinted>2023-10-19T05:20:28Z</cp:lastPrinted>
  <dcterms:created xsi:type="dcterms:W3CDTF">2013-12-18T08:18:23Z</dcterms:created>
  <dcterms:modified xsi:type="dcterms:W3CDTF">2024-02-08T10:29:08Z</dcterms:modified>
</cp:coreProperties>
</file>