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33" i="1" l="1"/>
  <c r="J33" i="1"/>
  <c r="J18" i="1"/>
  <c r="K36" i="1"/>
  <c r="J36" i="1"/>
  <c r="K30" i="1"/>
  <c r="J30" i="1"/>
  <c r="L29" i="1"/>
  <c r="K24" i="1"/>
  <c r="J24" i="1"/>
  <c r="L23" i="1"/>
  <c r="L30" i="1" l="1"/>
  <c r="L24" i="1"/>
  <c r="K20" i="1"/>
  <c r="J22" i="1"/>
  <c r="K28" i="1" l="1"/>
  <c r="J28" i="1"/>
  <c r="K22" i="1"/>
  <c r="J20" i="1"/>
  <c r="L28" i="1" l="1"/>
  <c r="L22" i="1"/>
  <c r="L20" i="1"/>
  <c r="L27" i="1" l="1"/>
  <c r="L21" i="1"/>
  <c r="L35" i="1" l="1"/>
  <c r="L36" i="1" s="1"/>
  <c r="L32" i="1"/>
  <c r="L31" i="1"/>
  <c r="L33" i="1" s="1"/>
  <c r="K26" i="1"/>
  <c r="J26" i="1"/>
  <c r="L25" i="1"/>
  <c r="L26" i="1" s="1"/>
  <c r="L19" i="1"/>
  <c r="K18" i="1"/>
  <c r="L17" i="1"/>
  <c r="L16" i="1"/>
  <c r="J34" i="1" l="1"/>
  <c r="J37" i="1" s="1"/>
  <c r="K34" i="1"/>
  <c r="K37" i="1" s="1"/>
  <c r="L18" i="1"/>
  <c r="L34" i="1" l="1"/>
  <c r="L37" i="1" s="1"/>
</calcChain>
</file>

<file path=xl/sharedStrings.xml><?xml version="1.0" encoding="utf-8"?>
<sst xmlns="http://schemas.openxmlformats.org/spreadsheetml/2006/main" count="76" uniqueCount="46">
  <si>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</si>
  <si>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</si>
  <si>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</si>
  <si>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</si>
  <si>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</si>
  <si>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</si>
  <si>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</si>
  <si>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</si>
  <si>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</si>
  <si>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</si>
  <si>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</si>
  <si>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</si>
  <si>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</si>
  <si>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</si>
  <si>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</si>
  <si>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</si>
  <si>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</si>
  <si>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</si>
  <si>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</si>
  <si>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</si>
  <si>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</si>
  <si>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</si>
  <si>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</si>
  <si>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</si>
  <si>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</si>
  <si>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</si>
  <si>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</si>
  <si>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</si>
  <si>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</si>
  <si>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</si>
  <si>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</si>
  <si>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</si>
  <si>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МП</t>
  </si>
  <si>
    <t>07</t>
  </si>
  <si>
    <t>"30 декабря 2015 г. № 185</t>
  </si>
  <si>
    <t>Всего ВР 121,129</t>
  </si>
  <si>
    <t>05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</si>
  <si>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</si>
  <si>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</si>
  <si>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Заместитель руководителя Управления</t>
  </si>
  <si>
    <t>Г.К. Богданов</t>
  </si>
  <si>
    <t>Всего ВР 247</t>
  </si>
  <si>
    <t>Всего ВР 851,852</t>
  </si>
  <si>
    <t>Ведущий специалист-эксперт-заместитель главного бухгалтера</t>
  </si>
  <si>
    <t>А.А. Дмитрачкова</t>
  </si>
  <si>
    <t>на  01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</si>
</sst>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56">
    <xf numFmtId="0" fontId="0" fillId="0" borderId="0" xfId="0"/>
    <xf numFmtId="0" fontId="1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 shrinkToFit="1"/>
    </xf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8" fillId="0" borderId="2" xfId="14" quotePrefix="1" applyNumberFormat="1" applyFont="1" applyBorder="1" applyAlignment="1">
      <alignment horizontal="center" vertical="center" wrapText="1"/>
    </xf>
    <xf numFmtId="0" fontId="6" fillId="0" borderId="2" xfId="14" quotePrefix="1" applyFont="1" applyBorder="1" applyAlignment="1">
      <alignment horizontal="center" vertical="center" wrapText="1"/>
    </xf>
    <xf numFmtId="0" fontId="16" fillId="0" borderId="2" xfId="14" quotePrefix="1" applyFont="1" applyBorder="1" applyAlignment="1">
      <alignment horizontal="center" vertical="center" wrapText="1"/>
    </xf>
    <xf numFmtId="0" fontId="10" fillId="0" borderId="8" xfId="14" applyFont="1" applyBorder="1" applyAlignment="1">
      <alignment wrapText="1"/>
    </xf>
    <xf numFmtId="0" fontId="10" fillId="0" borderId="0" xfId="14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14" applyFont="1" applyAlignment="1">
      <alignment wrapText="1"/>
    </xf>
    <xf numFmtId="0" fontId="0" fillId="0" borderId="0" xfId="0" applyAlignment="1">
      <alignment wrapText="1"/>
    </xf>
    <xf numFmtId="0" fontId="4" fillId="0" borderId="0" xfId="14" applyFont="1" applyAlignment="1">
      <alignment wrapText="1"/>
    </xf>
    <xf numFmtId="1" fontId="6" fillId="0" borderId="2" xfId="14" applyNumberFormat="1" applyFont="1" applyBorder="1" applyAlignment="1">
      <alignment horizontal="center" wrapText="1"/>
    </xf>
    <xf numFmtId="0" fontId="6" fillId="0" borderId="2" xfId="14" applyFont="1" applyBorder="1" applyAlignment="1">
      <alignment horizontal="center" wrapText="1"/>
    </xf>
    <xf numFmtId="0" fontId="6" fillId="0" borderId="2" xfId="14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2" fontId="16" fillId="0" borderId="2" xfId="0" applyNumberFormat="1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5" fillId="0" borderId="8" xfId="14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14" applyFont="1" applyAlignment="1">
      <alignment wrapText="1"/>
    </xf>
    <xf numFmtId="0" fontId="11" fillId="0" borderId="0" xfId="14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14" applyFont="1" applyAlignment="1">
      <alignment wrapText="1"/>
    </xf>
    <xf numFmtId="0" fontId="20" fillId="0" borderId="0" xfId="0" applyFont="1" applyAlignment="1">
      <alignment wrapText="1"/>
    </xf>
    <xf numFmtId="0" fontId="10" fillId="0" borderId="0" xfId="14" applyFont="1" applyBorder="1" applyAlignment="1">
      <alignment horizontal="left" wrapText="1"/>
    </xf>
    <xf numFmtId="0" fontId="15" fillId="0" borderId="0" xfId="14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7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horizontal="center" wrapText="1"/>
    </xf>
    <xf numFmtId="0" fontId="8" fillId="0" borderId="2" xfId="14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7" fillId="0" borderId="4" xfId="14" applyFont="1" applyBorder="1" applyAlignment="1">
      <alignment horizontal="right" vertical="center" wrapText="1"/>
    </xf>
    <xf numFmtId="0" fontId="17" fillId="0" borderId="5" xfId="14" applyFont="1" applyBorder="1" applyAlignment="1">
      <alignment horizontal="right" vertical="center" wrapText="1"/>
    </xf>
    <xf numFmtId="0" fontId="17" fillId="0" borderId="6" xfId="14" applyFont="1" applyBorder="1" applyAlignment="1">
      <alignment horizontal="righ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G44" sqref="G44"/>
    </sheetView>
  </sheetViews>
  <sheetFormatPr defaultRowHeight="15" x14ac:dyDescent="0.25"/>
  <cols>
    <col min="1" max="1" width="13.85546875" style="14" customWidth="1"/>
    <col min="2" max="2" width="7" style="14" customWidth="1"/>
    <col min="3" max="3" width="6.42578125" style="14" customWidth="1"/>
    <col min="4" max="4" width="13.28515625" style="14" customWidth="1"/>
    <col min="5" max="5" width="8.28515625" style="14" customWidth="1"/>
    <col min="6" max="6" width="11.28515625" style="14" customWidth="1"/>
    <col min="7" max="7" width="14.42578125" style="14" customWidth="1"/>
    <col min="8" max="8" width="9.28515625" style="14" customWidth="1"/>
    <col min="9" max="9" width="9.140625" style="14" customWidth="1"/>
    <col min="10" max="10" width="14.28515625" style="14" customWidth="1"/>
    <col min="11" max="11" width="12.42578125" style="14" customWidth="1"/>
    <col min="12" max="12" width="11.85546875" style="14" customWidth="1"/>
    <col min="13" max="13" width="51.28515625" style="14" customWidth="1"/>
    <col min="14" max="16384" width="9.140625" style="14"/>
  </cols>
  <sheetData>
    <row r="1" spans="1:1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 t="s">
        <v>0</v>
      </c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 t="s">
        <v>1</v>
      </c>
      <c r="N2" s="15"/>
    </row>
    <row r="3" spans="1:14" s="35" customFormat="1" ht="1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3" t="s">
        <v>2</v>
      </c>
      <c r="N3" s="34"/>
    </row>
    <row r="4" spans="1:1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34</v>
      </c>
      <c r="N4" s="15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18.75" x14ac:dyDescent="0.3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4" x14ac:dyDescent="0.25">
      <c r="A7" s="12"/>
      <c r="B7" s="12"/>
      <c r="C7" s="12"/>
      <c r="D7" s="12"/>
      <c r="E7" s="12"/>
      <c r="F7" s="12"/>
      <c r="G7" s="12"/>
      <c r="H7" s="12"/>
      <c r="L7" s="12"/>
      <c r="M7" s="12"/>
    </row>
    <row r="8" spans="1:14" ht="18.75" x14ac:dyDescent="0.3">
      <c r="A8" s="40" t="s">
        <v>45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ht="15.75" x14ac:dyDescent="0.25">
      <c r="A10" s="39" t="s">
        <v>4</v>
      </c>
      <c r="B10" s="39"/>
      <c r="C10" s="39"/>
      <c r="D10" s="39"/>
      <c r="E10" s="41" t="s">
        <v>37</v>
      </c>
      <c r="F10" s="41"/>
      <c r="G10" s="41"/>
      <c r="H10" s="41"/>
      <c r="I10" s="41"/>
      <c r="J10" s="41"/>
      <c r="K10" s="41"/>
      <c r="L10" s="41"/>
      <c r="M10" s="41"/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x14ac:dyDescent="0.25">
      <c r="A12" s="39" t="s">
        <v>5</v>
      </c>
      <c r="B12" s="39"/>
      <c r="C12" s="39"/>
      <c r="D12" s="39"/>
      <c r="E12" s="12"/>
      <c r="F12" s="12"/>
      <c r="G12" s="12"/>
      <c r="H12" s="12"/>
      <c r="I12" s="12"/>
      <c r="J12" s="12"/>
      <c r="K12" s="12"/>
      <c r="L12" s="12"/>
      <c r="M12" s="12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 ht="76.5" x14ac:dyDescent="0.25">
      <c r="A14" s="44" t="s">
        <v>6</v>
      </c>
      <c r="B14" s="44"/>
      <c r="C14" s="44"/>
      <c r="D14" s="44"/>
      <c r="E14" s="32" t="s">
        <v>7</v>
      </c>
      <c r="F14" s="32" t="s">
        <v>8</v>
      </c>
      <c r="G14" s="32" t="s">
        <v>9</v>
      </c>
      <c r="H14" s="32" t="s">
        <v>10</v>
      </c>
      <c r="I14" s="32" t="s">
        <v>11</v>
      </c>
      <c r="J14" s="30" t="s">
        <v>12</v>
      </c>
      <c r="K14" s="30" t="s">
        <v>13</v>
      </c>
      <c r="L14" s="31" t="s">
        <v>14</v>
      </c>
      <c r="M14" s="30" t="s">
        <v>15</v>
      </c>
    </row>
    <row r="15" spans="1:14" x14ac:dyDescent="0.25">
      <c r="A15" s="43">
        <v>1</v>
      </c>
      <c r="B15" s="43"/>
      <c r="C15" s="43"/>
      <c r="D15" s="43"/>
      <c r="E15" s="16">
        <v>2</v>
      </c>
      <c r="F15" s="17">
        <v>3</v>
      </c>
      <c r="G15" s="17">
        <v>4</v>
      </c>
      <c r="H15" s="17">
        <v>5</v>
      </c>
      <c r="I15" s="16">
        <v>6</v>
      </c>
      <c r="J15" s="18">
        <v>7</v>
      </c>
      <c r="K15" s="18">
        <v>8</v>
      </c>
      <c r="L15" s="18">
        <v>9</v>
      </c>
      <c r="M15" s="18">
        <v>10</v>
      </c>
    </row>
    <row r="16" spans="1:14" x14ac:dyDescent="0.25">
      <c r="A16" s="42" t="s">
        <v>16</v>
      </c>
      <c r="B16" s="42"/>
      <c r="C16" s="42"/>
      <c r="D16" s="42"/>
      <c r="E16" s="1" t="s">
        <v>17</v>
      </c>
      <c r="F16" s="1" t="s">
        <v>18</v>
      </c>
      <c r="G16" s="8">
        <v>2340390012</v>
      </c>
      <c r="H16" s="8">
        <v>121</v>
      </c>
      <c r="I16" s="19"/>
      <c r="J16" s="20">
        <v>22567</v>
      </c>
      <c r="K16" s="20">
        <v>9614.1779999999999</v>
      </c>
      <c r="L16" s="20">
        <f>J16-K16</f>
        <v>12952.822</v>
      </c>
      <c r="M16" s="2"/>
    </row>
    <row r="17" spans="1:13" x14ac:dyDescent="0.25">
      <c r="A17" s="45" t="s">
        <v>19</v>
      </c>
      <c r="B17" s="46"/>
      <c r="C17" s="46"/>
      <c r="D17" s="47"/>
      <c r="E17" s="1" t="s">
        <v>17</v>
      </c>
      <c r="F17" s="1" t="s">
        <v>18</v>
      </c>
      <c r="G17" s="8">
        <v>2340390012</v>
      </c>
      <c r="H17" s="8">
        <v>129</v>
      </c>
      <c r="I17" s="19"/>
      <c r="J17" s="20">
        <v>6770.2</v>
      </c>
      <c r="K17" s="20">
        <v>2607.7869999999998</v>
      </c>
      <c r="L17" s="20">
        <f t="shared" ref="L17:L35" si="0">J17-K17</f>
        <v>4162.4130000000005</v>
      </c>
      <c r="M17" s="4"/>
    </row>
    <row r="18" spans="1:13" x14ac:dyDescent="0.25">
      <c r="A18" s="48" t="s">
        <v>35</v>
      </c>
      <c r="B18" s="49"/>
      <c r="C18" s="49"/>
      <c r="D18" s="50"/>
      <c r="E18" s="1"/>
      <c r="F18" s="1"/>
      <c r="G18" s="8"/>
      <c r="H18" s="8"/>
      <c r="I18" s="19"/>
      <c r="J18" s="21">
        <f>SUM(J16:J17)</f>
        <v>29337.200000000001</v>
      </c>
      <c r="K18" s="21">
        <f>K16+K17</f>
        <v>12221.965</v>
      </c>
      <c r="L18" s="21">
        <f>L16+L17</f>
        <v>17115.235000000001</v>
      </c>
      <c r="M18" s="2"/>
    </row>
    <row r="19" spans="1:13" x14ac:dyDescent="0.25">
      <c r="A19" s="42" t="s">
        <v>20</v>
      </c>
      <c r="B19" s="42"/>
      <c r="C19" s="42"/>
      <c r="D19" s="42"/>
      <c r="E19" s="1" t="s">
        <v>17</v>
      </c>
      <c r="F19" s="1" t="s">
        <v>18</v>
      </c>
      <c r="G19" s="8">
        <v>2340390019</v>
      </c>
      <c r="H19" s="8">
        <v>122</v>
      </c>
      <c r="I19" s="19"/>
      <c r="J19" s="20">
        <v>490.9</v>
      </c>
      <c r="K19" s="20">
        <v>151.35400000000001</v>
      </c>
      <c r="L19" s="20">
        <f t="shared" si="0"/>
        <v>339.54599999999994</v>
      </c>
      <c r="M19" s="4"/>
    </row>
    <row r="20" spans="1:13" x14ac:dyDescent="0.25">
      <c r="A20" s="48" t="s">
        <v>22</v>
      </c>
      <c r="B20" s="49"/>
      <c r="C20" s="49"/>
      <c r="D20" s="50"/>
      <c r="E20" s="1"/>
      <c r="F20" s="1"/>
      <c r="G20" s="8"/>
      <c r="H20" s="8"/>
      <c r="I20" s="19"/>
      <c r="J20" s="22">
        <f>J19</f>
        <v>490.9</v>
      </c>
      <c r="K20" s="21">
        <f>K19</f>
        <v>151.35400000000001</v>
      </c>
      <c r="L20" s="21">
        <f t="shared" si="0"/>
        <v>339.54599999999994</v>
      </c>
      <c r="M20" s="2"/>
    </row>
    <row r="21" spans="1:13" ht="27" customHeight="1" x14ac:dyDescent="0.25">
      <c r="A21" s="42" t="s">
        <v>23</v>
      </c>
      <c r="B21" s="42"/>
      <c r="C21" s="42"/>
      <c r="D21" s="42"/>
      <c r="E21" s="1" t="s">
        <v>17</v>
      </c>
      <c r="F21" s="1" t="s">
        <v>18</v>
      </c>
      <c r="G21" s="8">
        <v>2340390020</v>
      </c>
      <c r="H21" s="8">
        <v>242</v>
      </c>
      <c r="I21" s="19"/>
      <c r="J21" s="20">
        <v>911.2</v>
      </c>
      <c r="K21" s="20">
        <v>263.35599999999999</v>
      </c>
      <c r="L21" s="20">
        <f t="shared" ref="L21" si="1">J21-K21</f>
        <v>647.84400000000005</v>
      </c>
      <c r="M21" s="2"/>
    </row>
    <row r="22" spans="1:13" x14ac:dyDescent="0.25">
      <c r="A22" s="48" t="s">
        <v>24</v>
      </c>
      <c r="B22" s="49"/>
      <c r="C22" s="49"/>
      <c r="D22" s="50"/>
      <c r="E22" s="1"/>
      <c r="F22" s="1"/>
      <c r="G22" s="8"/>
      <c r="H22" s="8"/>
      <c r="I22" s="19"/>
      <c r="J22" s="21">
        <f>J21</f>
        <v>911.2</v>
      </c>
      <c r="K22" s="21">
        <f>K21</f>
        <v>263.35599999999999</v>
      </c>
      <c r="L22" s="21">
        <f t="shared" ref="L22:L24" si="2">J22-K22</f>
        <v>647.84400000000005</v>
      </c>
      <c r="M22" s="2"/>
    </row>
    <row r="23" spans="1:13" ht="24" customHeight="1" x14ac:dyDescent="0.25">
      <c r="A23" s="45" t="s">
        <v>25</v>
      </c>
      <c r="B23" s="46"/>
      <c r="C23" s="46"/>
      <c r="D23" s="47"/>
      <c r="E23" s="1" t="s">
        <v>17</v>
      </c>
      <c r="F23" s="1" t="s">
        <v>18</v>
      </c>
      <c r="G23" s="8">
        <v>2340390020</v>
      </c>
      <c r="H23" s="8">
        <v>244</v>
      </c>
      <c r="I23" s="19"/>
      <c r="J23" s="20">
        <v>1047.2</v>
      </c>
      <c r="K23" s="20">
        <v>670.25800000000004</v>
      </c>
      <c r="L23" s="20">
        <f t="shared" si="2"/>
        <v>376.94200000000001</v>
      </c>
      <c r="M23" s="2"/>
    </row>
    <row r="24" spans="1:13" x14ac:dyDescent="0.25">
      <c r="A24" s="48" t="s">
        <v>26</v>
      </c>
      <c r="B24" s="49"/>
      <c r="C24" s="49"/>
      <c r="D24" s="50"/>
      <c r="E24" s="1"/>
      <c r="F24" s="1"/>
      <c r="G24" s="8"/>
      <c r="H24" s="8"/>
      <c r="I24" s="19"/>
      <c r="J24" s="21">
        <f>J23</f>
        <v>1047.2</v>
      </c>
      <c r="K24" s="21">
        <f>K23</f>
        <v>670.25800000000004</v>
      </c>
      <c r="L24" s="21">
        <f t="shared" si="2"/>
        <v>376.94200000000001</v>
      </c>
      <c r="M24" s="2"/>
    </row>
    <row r="25" spans="1:13" x14ac:dyDescent="0.25">
      <c r="A25" s="45" t="s">
        <v>38</v>
      </c>
      <c r="B25" s="46"/>
      <c r="C25" s="46"/>
      <c r="D25" s="47"/>
      <c r="E25" s="1" t="s">
        <v>17</v>
      </c>
      <c r="F25" s="1" t="s">
        <v>18</v>
      </c>
      <c r="G25" s="8">
        <v>2340390071</v>
      </c>
      <c r="H25" s="8">
        <v>247</v>
      </c>
      <c r="I25" s="19"/>
      <c r="J25" s="20">
        <v>372.4</v>
      </c>
      <c r="K25" s="20">
        <v>120.587</v>
      </c>
      <c r="L25" s="20">
        <f>J25-K25</f>
        <v>251.81299999999999</v>
      </c>
      <c r="M25" s="2"/>
    </row>
    <row r="26" spans="1:13" x14ac:dyDescent="0.25">
      <c r="A26" s="48" t="s">
        <v>41</v>
      </c>
      <c r="B26" s="49"/>
      <c r="C26" s="49"/>
      <c r="D26" s="50"/>
      <c r="E26" s="1"/>
      <c r="F26" s="1"/>
      <c r="G26" s="8"/>
      <c r="H26" s="8"/>
      <c r="I26" s="19"/>
      <c r="J26" s="21">
        <f>J25</f>
        <v>372.4</v>
      </c>
      <c r="K26" s="21">
        <f>K25</f>
        <v>120.587</v>
      </c>
      <c r="L26" s="21">
        <f>L25</f>
        <v>251.81299999999999</v>
      </c>
      <c r="M26" s="2"/>
    </row>
    <row r="27" spans="1:13" ht="25.5" customHeight="1" x14ac:dyDescent="0.25">
      <c r="A27" s="45" t="s">
        <v>25</v>
      </c>
      <c r="B27" s="46"/>
      <c r="C27" s="46"/>
      <c r="D27" s="47"/>
      <c r="E27" s="1" t="s">
        <v>17</v>
      </c>
      <c r="F27" s="1" t="s">
        <v>18</v>
      </c>
      <c r="G27" s="8">
        <v>2340390019</v>
      </c>
      <c r="H27" s="8">
        <v>244</v>
      </c>
      <c r="I27" s="19"/>
      <c r="J27" s="20">
        <v>550.70000000000005</v>
      </c>
      <c r="K27" s="20">
        <v>481.38499999999999</v>
      </c>
      <c r="L27" s="20">
        <f t="shared" ref="L27" si="3">J27-K27</f>
        <v>69.315000000000055</v>
      </c>
      <c r="M27" s="2"/>
    </row>
    <row r="28" spans="1:13" x14ac:dyDescent="0.25">
      <c r="A28" s="48" t="s">
        <v>26</v>
      </c>
      <c r="B28" s="49"/>
      <c r="C28" s="49"/>
      <c r="D28" s="50"/>
      <c r="E28" s="1"/>
      <c r="F28" s="1"/>
      <c r="G28" s="8"/>
      <c r="H28" s="8"/>
      <c r="I28" s="19"/>
      <c r="J28" s="21">
        <f>J27</f>
        <v>550.70000000000005</v>
      </c>
      <c r="K28" s="21">
        <f>K27</f>
        <v>481.38499999999999</v>
      </c>
      <c r="L28" s="21">
        <f t="shared" ref="L28:L29" si="4">J28-K28</f>
        <v>69.315000000000055</v>
      </c>
      <c r="M28" s="2"/>
    </row>
    <row r="29" spans="1:13" ht="24" customHeight="1" x14ac:dyDescent="0.25">
      <c r="A29" s="45" t="s">
        <v>25</v>
      </c>
      <c r="B29" s="46"/>
      <c r="C29" s="46"/>
      <c r="D29" s="47"/>
      <c r="E29" s="1" t="s">
        <v>17</v>
      </c>
      <c r="F29" s="1" t="s">
        <v>18</v>
      </c>
      <c r="G29" s="8">
        <v>2340390071</v>
      </c>
      <c r="H29" s="8">
        <v>244</v>
      </c>
      <c r="I29" s="19"/>
      <c r="J29" s="20">
        <v>270.10000000000002</v>
      </c>
      <c r="K29" s="20">
        <v>142.24100000000001</v>
      </c>
      <c r="L29" s="20">
        <f t="shared" si="4"/>
        <v>127.85900000000001</v>
      </c>
      <c r="M29" s="2"/>
    </row>
    <row r="30" spans="1:13" x14ac:dyDescent="0.25">
      <c r="A30" s="48" t="s">
        <v>26</v>
      </c>
      <c r="B30" s="49"/>
      <c r="C30" s="49"/>
      <c r="D30" s="50"/>
      <c r="E30" s="1"/>
      <c r="F30" s="1"/>
      <c r="G30" s="8"/>
      <c r="H30" s="8"/>
      <c r="I30" s="19"/>
      <c r="J30" s="21">
        <f>J29</f>
        <v>270.10000000000002</v>
      </c>
      <c r="K30" s="21">
        <f>K29</f>
        <v>142.24100000000001</v>
      </c>
      <c r="L30" s="21">
        <f t="shared" ref="L30" si="5">J30-K30</f>
        <v>127.85900000000001</v>
      </c>
      <c r="M30" s="2"/>
    </row>
    <row r="31" spans="1:13" ht="28.5" customHeight="1" x14ac:dyDescent="0.25">
      <c r="A31" s="45" t="s">
        <v>27</v>
      </c>
      <c r="B31" s="46"/>
      <c r="C31" s="46"/>
      <c r="D31" s="47"/>
      <c r="E31" s="1" t="s">
        <v>17</v>
      </c>
      <c r="F31" s="1" t="s">
        <v>18</v>
      </c>
      <c r="G31" s="8">
        <v>2340390020</v>
      </c>
      <c r="H31" s="8">
        <v>851</v>
      </c>
      <c r="I31" s="19"/>
      <c r="J31" s="20">
        <v>36.799999999999997</v>
      </c>
      <c r="K31" s="20">
        <v>3.4489999999999998</v>
      </c>
      <c r="L31" s="20">
        <f t="shared" si="0"/>
        <v>33.350999999999999</v>
      </c>
      <c r="M31" s="2"/>
    </row>
    <row r="32" spans="1:13" x14ac:dyDescent="0.25">
      <c r="A32" s="45" t="s">
        <v>28</v>
      </c>
      <c r="B32" s="46"/>
      <c r="C32" s="46"/>
      <c r="D32" s="47"/>
      <c r="E32" s="1" t="s">
        <v>17</v>
      </c>
      <c r="F32" s="1" t="s">
        <v>18</v>
      </c>
      <c r="G32" s="8">
        <v>2340390020</v>
      </c>
      <c r="H32" s="8">
        <v>852</v>
      </c>
      <c r="I32" s="19"/>
      <c r="J32" s="20">
        <v>9.5</v>
      </c>
      <c r="K32" s="20">
        <v>2.36</v>
      </c>
      <c r="L32" s="20">
        <f t="shared" si="0"/>
        <v>7.1400000000000006</v>
      </c>
      <c r="M32" s="2"/>
    </row>
    <row r="33" spans="1:13" x14ac:dyDescent="0.25">
      <c r="A33" s="48" t="s">
        <v>42</v>
      </c>
      <c r="B33" s="49"/>
      <c r="C33" s="49"/>
      <c r="D33" s="50"/>
      <c r="E33" s="1"/>
      <c r="F33" s="1"/>
      <c r="G33" s="8"/>
      <c r="H33" s="8"/>
      <c r="I33" s="19"/>
      <c r="J33" s="21">
        <f>SUM(J31:J32)</f>
        <v>46.3</v>
      </c>
      <c r="K33" s="21">
        <f t="shared" ref="K33:L33" si="6">SUM(K31:K32)</f>
        <v>5.8089999999999993</v>
      </c>
      <c r="L33" s="21">
        <f t="shared" si="6"/>
        <v>40.491</v>
      </c>
      <c r="M33" s="2"/>
    </row>
    <row r="34" spans="1:13" x14ac:dyDescent="0.25">
      <c r="A34" s="52" t="s">
        <v>29</v>
      </c>
      <c r="B34" s="52"/>
      <c r="C34" s="52"/>
      <c r="D34" s="52"/>
      <c r="E34" s="3" t="s">
        <v>17</v>
      </c>
      <c r="F34" s="3" t="s">
        <v>18</v>
      </c>
      <c r="G34" s="9" t="s">
        <v>31</v>
      </c>
      <c r="H34" s="9">
        <v>0</v>
      </c>
      <c r="I34" s="23"/>
      <c r="J34" s="21">
        <f>SUM(J18,J20,J22,J24,J26,J28,J30,J33)</f>
        <v>33026.000000000007</v>
      </c>
      <c r="K34" s="21">
        <f t="shared" ref="K34:L34" si="7">SUM(K18,K20,K22,K24,K26,K28,K30,K33)</f>
        <v>14056.954999999998</v>
      </c>
      <c r="L34" s="21">
        <f t="shared" si="7"/>
        <v>18969.044999999998</v>
      </c>
      <c r="M34" s="2"/>
    </row>
    <row r="35" spans="1:13" x14ac:dyDescent="0.25">
      <c r="A35" s="42" t="s">
        <v>21</v>
      </c>
      <c r="B35" s="42"/>
      <c r="C35" s="42"/>
      <c r="D35" s="42"/>
      <c r="E35" s="6" t="s">
        <v>33</v>
      </c>
      <c r="F35" s="6" t="s">
        <v>36</v>
      </c>
      <c r="G35" s="8">
        <v>2340390020</v>
      </c>
      <c r="H35" s="8">
        <v>244</v>
      </c>
      <c r="I35" s="19"/>
      <c r="J35" s="20">
        <v>71.900000000000006</v>
      </c>
      <c r="K35" s="20">
        <v>0</v>
      </c>
      <c r="L35" s="20">
        <f t="shared" si="0"/>
        <v>71.900000000000006</v>
      </c>
      <c r="M35" s="5"/>
    </row>
    <row r="36" spans="1:13" x14ac:dyDescent="0.25">
      <c r="A36" s="53" t="s">
        <v>29</v>
      </c>
      <c r="B36" s="54"/>
      <c r="C36" s="54"/>
      <c r="D36" s="55"/>
      <c r="E36" s="7" t="s">
        <v>33</v>
      </c>
      <c r="F36" s="7" t="s">
        <v>36</v>
      </c>
      <c r="G36" s="8">
        <v>2340390020</v>
      </c>
      <c r="H36" s="9">
        <v>244</v>
      </c>
      <c r="I36" s="23"/>
      <c r="J36" s="21">
        <f>SUM(J35)</f>
        <v>71.900000000000006</v>
      </c>
      <c r="K36" s="21">
        <f t="shared" ref="K36:L36" si="8">SUM(K35)</f>
        <v>0</v>
      </c>
      <c r="L36" s="21">
        <f t="shared" si="8"/>
        <v>71.900000000000006</v>
      </c>
      <c r="M36" s="2"/>
    </row>
    <row r="37" spans="1:13" ht="15.75" x14ac:dyDescent="0.25">
      <c r="A37" s="51" t="s">
        <v>30</v>
      </c>
      <c r="B37" s="51"/>
      <c r="C37" s="51"/>
      <c r="D37" s="51"/>
      <c r="E37" s="3" t="s">
        <v>17</v>
      </c>
      <c r="F37" s="3" t="s">
        <v>18</v>
      </c>
      <c r="G37" s="9" t="s">
        <v>31</v>
      </c>
      <c r="H37" s="9">
        <v>0</v>
      </c>
      <c r="I37" s="23">
        <v>900</v>
      </c>
      <c r="J37" s="21">
        <f>SUM(J34,J36)</f>
        <v>33097.900000000009</v>
      </c>
      <c r="K37" s="21">
        <f t="shared" ref="K37:L37" si="9">SUM(K34,K36)</f>
        <v>14056.954999999998</v>
      </c>
      <c r="L37" s="21">
        <f t="shared" si="9"/>
        <v>19040.945</v>
      </c>
      <c r="M37" s="2"/>
    </row>
    <row r="38" spans="1:13" x14ac:dyDescent="0.25">
      <c r="A38" s="24"/>
      <c r="B38" s="12"/>
      <c r="C38" s="12"/>
      <c r="D38" s="12"/>
      <c r="E38" s="12"/>
      <c r="F38" s="12"/>
      <c r="G38" s="12"/>
      <c r="H38" s="12"/>
      <c r="I38" s="12"/>
      <c r="J38" s="24"/>
      <c r="K38" s="24"/>
      <c r="L38" s="24"/>
      <c r="M38" s="12"/>
    </row>
    <row r="39" spans="1:13" x14ac:dyDescent="0.25">
      <c r="A39" s="36" t="s">
        <v>39</v>
      </c>
      <c r="B39" s="36"/>
      <c r="C39" s="36"/>
      <c r="D39" s="36"/>
      <c r="E39" s="10"/>
      <c r="F39" s="10"/>
      <c r="G39" s="25"/>
      <c r="H39" s="25"/>
      <c r="I39" s="25"/>
      <c r="J39" s="38" t="s">
        <v>40</v>
      </c>
      <c r="K39" s="38"/>
      <c r="L39" s="38"/>
      <c r="M39" s="12"/>
    </row>
    <row r="40" spans="1:13" x14ac:dyDescent="0.25">
      <c r="F40" s="12"/>
      <c r="G40" s="12"/>
      <c r="H40" s="12"/>
      <c r="I40" s="12"/>
      <c r="J40" s="12"/>
      <c r="K40" s="12"/>
      <c r="L40" s="12"/>
      <c r="M40" s="12"/>
    </row>
    <row r="41" spans="1:13" ht="29.25" customHeight="1" x14ac:dyDescent="0.25">
      <c r="A41" s="36" t="s">
        <v>43</v>
      </c>
      <c r="B41" s="36"/>
      <c r="C41" s="36"/>
      <c r="D41" s="36"/>
      <c r="E41" s="26"/>
      <c r="F41" s="25"/>
      <c r="G41" s="25"/>
      <c r="H41" s="25"/>
      <c r="I41" s="25"/>
      <c r="J41" s="37" t="s">
        <v>44</v>
      </c>
      <c r="K41" s="37"/>
      <c r="L41" s="37"/>
      <c r="M41" s="12"/>
    </row>
    <row r="42" spans="1:13" x14ac:dyDescent="0.25">
      <c r="A42" s="27"/>
      <c r="B42" s="27"/>
      <c r="C42" s="27"/>
      <c r="D42" s="27"/>
      <c r="E42" s="27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11" t="s">
        <v>32</v>
      </c>
      <c r="B43" s="28"/>
      <c r="C43" s="28"/>
      <c r="D43" s="29"/>
      <c r="E43" s="29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mergeCells count="33">
    <mergeCell ref="A39:D39"/>
    <mergeCell ref="A37:D37"/>
    <mergeCell ref="A28:D28"/>
    <mergeCell ref="A31:D31"/>
    <mergeCell ref="A32:D32"/>
    <mergeCell ref="A34:D34"/>
    <mergeCell ref="A35:D35"/>
    <mergeCell ref="A36:D36"/>
    <mergeCell ref="A29:D29"/>
    <mergeCell ref="A30:D30"/>
    <mergeCell ref="A33:D33"/>
    <mergeCell ref="A20:D20"/>
    <mergeCell ref="A21:D21"/>
    <mergeCell ref="A22:D22"/>
    <mergeCell ref="A25:D25"/>
    <mergeCell ref="A23:D23"/>
    <mergeCell ref="A24:D24"/>
    <mergeCell ref="A41:D41"/>
    <mergeCell ref="J41:L41"/>
    <mergeCell ref="J39:L39"/>
    <mergeCell ref="A12:D12"/>
    <mergeCell ref="A6:M6"/>
    <mergeCell ref="A8:M8"/>
    <mergeCell ref="A10:D10"/>
    <mergeCell ref="E10:M10"/>
    <mergeCell ref="A19:D19"/>
    <mergeCell ref="A15:D15"/>
    <mergeCell ref="A16:D16"/>
    <mergeCell ref="A14:D14"/>
    <mergeCell ref="A17:D17"/>
    <mergeCell ref="A18:D18"/>
    <mergeCell ref="A26:D26"/>
    <mergeCell ref="A27:D27"/>
  </mergeCells>
  <phoneticPr fontId="0" type="noConversion"/>
  <pageMargins left="0.19685039370078741" right="0.19685039370078741" top="0.11811023622047245" bottom="0.11811023622047245" header="7.874015748031496E-2" footer="7.874015748031496E-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Анастасия А. Дмитрачкова</cp:lastModifiedBy>
  <cp:lastPrinted>2022-04-21T04:30:44Z</cp:lastPrinted>
  <dcterms:created xsi:type="dcterms:W3CDTF">2013-12-18T08:18:23Z</dcterms:created>
  <dcterms:modified xsi:type="dcterms:W3CDTF">2022-07-15T04:15:56Z</dcterms:modified>
</cp:coreProperties>
</file>